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586" activeTab="0"/>
  </bookViews>
  <sheets>
    <sheet name="Adjustments" sheetId="1" r:id="rId1"/>
    <sheet name="Purchaser's" sheetId="2" r:id="rId2"/>
    <sheet name="Seller's" sheetId="3" r:id="rId3"/>
    <sheet name="Disbursements" sheetId="4" r:id="rId4"/>
    <sheet name="Signatures" sheetId="5" r:id="rId5"/>
    <sheet name="Notes" sheetId="6" r:id="rId6"/>
  </sheets>
  <definedNames/>
  <calcPr fullCalcOnLoad="1"/>
</workbook>
</file>

<file path=xl/sharedStrings.xml><?xml version="1.0" encoding="utf-8"?>
<sst xmlns="http://schemas.openxmlformats.org/spreadsheetml/2006/main" count="105" uniqueCount="90">
  <si>
    <t>to</t>
  </si>
  <si>
    <t>Purchase Price</t>
  </si>
  <si>
    <t>Adjustments and Prorations</t>
  </si>
  <si>
    <t>Less: Credits to Purchaser</t>
  </si>
  <si>
    <t>Adjusted Purchase Price</t>
  </si>
  <si>
    <t>Subtotal</t>
  </si>
  <si>
    <t>PURCHASER'S STATEMENT</t>
  </si>
  <si>
    <t>Due From Purchaser at Closing</t>
  </si>
  <si>
    <t>Less:  Seller's Expenses</t>
  </si>
  <si>
    <t>Seller's Attorneys Fees</t>
  </si>
  <si>
    <t>Due to Seller at Closing</t>
  </si>
  <si>
    <t>SELLER'S STATEMENT</t>
  </si>
  <si>
    <t>P.O.C.</t>
  </si>
  <si>
    <t>Receipts</t>
  </si>
  <si>
    <t>Disbursements</t>
  </si>
  <si>
    <t>Total</t>
  </si>
  <si>
    <t>RECEIPTS AND DISBURSEMENTS</t>
  </si>
  <si>
    <t>Wiring Instructions to Escrow Agent:</t>
  </si>
  <si>
    <t>Wachovia Bank, N.A.</t>
  </si>
  <si>
    <t>ABA Routing Number:</t>
  </si>
  <si>
    <t>Credit Account Name:</t>
  </si>
  <si>
    <t>Credit:</t>
  </si>
  <si>
    <t>Wiring Instructions to Seller:</t>
  </si>
  <si>
    <t>SELLER:</t>
  </si>
  <si>
    <t>PURCHASER:</t>
  </si>
  <si>
    <t>* * * * *</t>
  </si>
  <si>
    <t>NOTES</t>
  </si>
  <si>
    <t>Charlotte, North Carolina</t>
  </si>
  <si>
    <t>Credit  Acccount Name:</t>
  </si>
  <si>
    <t>By:______________________________</t>
  </si>
  <si>
    <t>ESCROW AGENT</t>
  </si>
  <si>
    <t>Plus: Credits to Seller</t>
  </si>
  <si>
    <t>Crescent Resources, LLC</t>
  </si>
  <si>
    <t>Contact: Miki Hauss @ (704) 382-2098</t>
  </si>
  <si>
    <t>Account No.:  1865-046-963</t>
  </si>
  <si>
    <t>Plus:  Purchaser's Expenses</t>
  </si>
  <si>
    <t>Escrow Agent Fees (1/2)</t>
  </si>
  <si>
    <t>Purchaser's Attorneys Fees</t>
  </si>
  <si>
    <t>Escrow Agent Fee (1/2)</t>
  </si>
  <si>
    <t>Chicago Title Insurance Company</t>
  </si>
  <si>
    <t xml:space="preserve">Contact:  </t>
  </si>
  <si>
    <t>SETTLEMENT STATEMENT</t>
  </si>
  <si>
    <t>Chicago Title Insurance Company ("Escrow Agent")</t>
  </si>
  <si>
    <t xml:space="preserve">     The undersigned parties acknowledge and agree that they have reviewed and approved this Settlement Statement, that it is an accurate reflection of the subject transaction, and they authorize Chicago Title Insurance Company to receive and disburse funds according to this Settlement Statement.  This Settlement Statement may be executed in any number of counterparts, each of which shall be an original, but such counterparts together shall constitute one and the same instrument.  Facsimile signatures shall be considered valid and binding exeuction of this Settlement Statement.</t>
  </si>
  <si>
    <t>CRESCENT POTOMAC YARD DEVELOPMENT, LLC</t>
  </si>
  <si>
    <t xml:space="preserve">       Daniel B. Kohlhepp</t>
  </si>
  <si>
    <t>CHICAGO TITLE INSURANCE COMPANY</t>
  </si>
  <si>
    <t xml:space="preserve">       Its President</t>
  </si>
  <si>
    <t>If this Settlement Statement is hereafter determined to contain errors or omissions, Purchaser and Seller agree that they will promptly enter into an appropriate amendment to this Closing Statement and will promptly make any necessary monetary adjustments to correct or compensate for such errors or omissions.</t>
  </si>
  <si>
    <t>State Recordation Tax (Grantor)</t>
  </si>
  <si>
    <t>Local Recordation Taxes (Grantee)</t>
  </si>
  <si>
    <t>Purchaser (Excess Receipts)</t>
  </si>
  <si>
    <t>Clerk's Fees (Estimated)</t>
  </si>
  <si>
    <t>Title Insurance Premium (Owner Policy)</t>
  </si>
  <si>
    <t>Title Search (Update)</t>
  </si>
  <si>
    <t>Escrow Agent Expenses (1/2)</t>
  </si>
  <si>
    <t>Bank of America, N.A</t>
  </si>
  <si>
    <t>San Francisco, CA</t>
  </si>
  <si>
    <t>Custodial Escrow Account</t>
  </si>
  <si>
    <t>Sharon L. Cary/Lucy Strange</t>
  </si>
  <si>
    <t>(804) 643-5404</t>
  </si>
  <si>
    <t>053000219</t>
  </si>
  <si>
    <t>Less:  Earnest Money  (Principal)</t>
  </si>
  <si>
    <t>Wire Transfer from Purchaser</t>
  </si>
  <si>
    <t>Survey Update</t>
  </si>
  <si>
    <t>Clerk of Court, Arlington County (Recording Fees)</t>
  </si>
  <si>
    <t>Clerk of Court, Arlington County (Recordation Taxes)</t>
  </si>
  <si>
    <t>Title Insurance Endorsements</t>
  </si>
  <si>
    <t>Title Search Fees</t>
  </si>
  <si>
    <t xml:space="preserve">       Name:</t>
  </si>
  <si>
    <t>Potomac Yard-Arlington</t>
  </si>
  <si>
    <t>Multiple Parcels</t>
  </si>
  <si>
    <t>Arlington County, Virginia</t>
  </si>
  <si>
    <t>Starr Capital, LLC</t>
  </si>
  <si>
    <t xml:space="preserve">Account No. </t>
  </si>
  <si>
    <t xml:space="preserve">Reference File No. </t>
  </si>
  <si>
    <t xml:space="preserve">       Title:                             </t>
  </si>
  <si>
    <t xml:space="preserve">The Purchase Price has been adjusted to reflect Purchaser's pro rata share of ad valorem taxes for 2004, as shown on the schedule attached to this Settlement Statement. Seller has paid ad valorem taxes for the first half of 2004 and shall pay ad valorem taxes for the second half of 2004 prior to delinquency. </t>
  </si>
  <si>
    <t>Purchaser's Share of 2004 Taxes</t>
  </si>
  <si>
    <t>Crescent Potomac Yard Development, LLC ("Seller")</t>
  </si>
  <si>
    <t xml:space="preserve">       Its Assistant Vice President</t>
  </si>
  <si>
    <t xml:space="preserve">       Lucy D. Strange             </t>
  </si>
  <si>
    <t>Promptly following Closing, Escrow Agent shall disburse to Purchaser all interest accrued on the Earnest Money.</t>
  </si>
  <si>
    <t>Earnest Money from Escrow Agent (Principal)</t>
  </si>
  <si>
    <t>October 25, 2004</t>
  </si>
  <si>
    <t>Broker's Fee (Starr Capital, LLC)</t>
  </si>
  <si>
    <t>Road Improvement Fund Contribution</t>
  </si>
  <si>
    <t>The affiliates of Meridian Potomac Yard, LLC consist of (i) Potomac Yard B, LLC, (ii) Potomac Yard C, LLC, (iii) Potomac Yard D West, LLC, (iv) Potomac Yard D East, and (v) Potomac Yard E West, LLC, each of which is a Delaware limited liability company having as one of its members, Meridian Potomac Yard, LLC.  The allocation of the Purchase Price and items of revenue, expense and credit is reflected in a separate schedule prepared and approved by Meridian Potomac Yard, LLC and its affiliates, for which Crescent has no responsibility.</t>
  </si>
  <si>
    <t>MERIDIAN POTOMAC YARD, LLC, AGENT</t>
  </si>
  <si>
    <t>Affiliates of Meridian Potomac Yard, LLC (collectively, "Purchaser")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</si>
</sst>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
    <font>
      <sz val="10"/>
      <name val="Arial"/>
      <family val="0"/>
    </font>
    <font>
      <b/>
      <sz val="10"/>
      <name val="Arial"/>
      <family val="2"/>
    </font>
    <font>
      <b/>
      <u val="single"/>
      <sz val="10"/>
      <name val="Arial"/>
      <family val="2"/>
    </font>
    <font>
      <u val="single"/>
      <sz val="10"/>
      <name val="Arial"/>
      <family val="2"/>
    </font>
    <font>
      <sz val="14"/>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xf>
    <xf numFmtId="0" fontId="1" fillId="0" borderId="0" xfId="0" applyFont="1" applyAlignment="1">
      <alignment/>
    </xf>
    <xf numFmtId="39" fontId="0" fillId="0" borderId="0" xfId="0" applyNumberFormat="1" applyAlignment="1">
      <alignment/>
    </xf>
    <xf numFmtId="0" fontId="0" fillId="0" borderId="0" xfId="0" applyBorder="1" applyAlignment="1">
      <alignment/>
    </xf>
    <xf numFmtId="39" fontId="0" fillId="0" borderId="0" xfId="0" applyNumberFormat="1" applyBorder="1" applyAlignment="1">
      <alignment/>
    </xf>
    <xf numFmtId="39" fontId="0" fillId="0" borderId="0" xfId="0" applyNumberFormat="1" applyFont="1" applyAlignment="1">
      <alignment/>
    </xf>
    <xf numFmtId="39" fontId="0" fillId="0" borderId="1" xfId="0" applyNumberFormat="1" applyBorder="1" applyAlignment="1">
      <alignment/>
    </xf>
    <xf numFmtId="39" fontId="0" fillId="0" borderId="1" xfId="0" applyNumberFormat="1" applyBorder="1" applyAlignment="1">
      <alignment horizontal="right"/>
    </xf>
    <xf numFmtId="39" fontId="0" fillId="0" borderId="0" xfId="0" applyNumberFormat="1" applyBorder="1" applyAlignment="1">
      <alignment horizontal="right"/>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alignment horizontal="center" vertical="top"/>
    </xf>
    <xf numFmtId="39" fontId="0" fillId="0" borderId="0" xfId="0" applyNumberFormat="1" applyAlignment="1">
      <alignment horizontal="right"/>
    </xf>
    <xf numFmtId="0" fontId="0" fillId="0" borderId="0" xfId="0" applyAlignment="1">
      <alignment horizontal="left"/>
    </xf>
    <xf numFmtId="0" fontId="0" fillId="0" borderId="0" xfId="0" applyAlignment="1">
      <alignment/>
    </xf>
    <xf numFmtId="1" fontId="0" fillId="0" borderId="0" xfId="0" applyNumberFormat="1" applyAlignment="1">
      <alignment/>
    </xf>
    <xf numFmtId="49" fontId="0" fillId="0" borderId="0" xfId="0" applyNumberFormat="1" applyAlignment="1">
      <alignment horizontal="left"/>
    </xf>
    <xf numFmtId="0" fontId="0" fillId="0" borderId="0" xfId="0" applyFont="1" applyAlignment="1">
      <alignment wrapText="1"/>
    </xf>
    <xf numFmtId="3" fontId="0" fillId="0" borderId="0" xfId="0" applyNumberFormat="1" applyAlignment="1">
      <alignment/>
    </xf>
    <xf numFmtId="0" fontId="0" fillId="0" borderId="0" xfId="0" applyNumberFormat="1" applyAlignment="1">
      <alignment wrapText="1"/>
    </xf>
    <xf numFmtId="0" fontId="0" fillId="0" borderId="0" xfId="0" applyAlignment="1">
      <alignment horizontal="center"/>
    </xf>
    <xf numFmtId="49" fontId="1" fillId="0" borderId="0" xfId="0" applyNumberFormat="1"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0" fontId="0" fillId="0" borderId="0" xfId="0" applyAlignment="1">
      <alignment wrapText="1"/>
    </xf>
    <xf numFmtId="0" fontId="2" fillId="0" borderId="0" xfId="0" applyFont="1" applyAlignment="1">
      <alignment horizontal="center"/>
    </xf>
    <xf numFmtId="0" fontId="3" fillId="0" borderId="0" xfId="0" applyFont="1" applyAlignment="1">
      <alignment horizontal="center"/>
    </xf>
    <xf numFmtId="1" fontId="0" fillId="0" borderId="0" xfId="0" applyNumberFormat="1" applyAlignment="1">
      <alignment horizontal="left"/>
    </xf>
    <xf numFmtId="0" fontId="4" fillId="0" borderId="0" xfId="0" applyFont="1" applyAlignment="1">
      <alignment horizontal="center"/>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4"/>
  <sheetViews>
    <sheetView tabSelected="1" zoomScaleSheetLayoutView="100" workbookViewId="0" topLeftCell="A1">
      <selection activeCell="A1" sqref="A1:I1"/>
    </sheetView>
  </sheetViews>
  <sheetFormatPr defaultColWidth="9.140625" defaultRowHeight="12.75"/>
  <cols>
    <col min="1" max="1" width="5.8515625" style="0" customWidth="1"/>
    <col min="2" max="2" width="6.140625" style="0" customWidth="1"/>
    <col min="7" max="7" width="12.140625" style="0" customWidth="1"/>
    <col min="8" max="8" width="6.140625" style="0" customWidth="1"/>
    <col min="9" max="9" width="14.140625" style="0" customWidth="1"/>
  </cols>
  <sheetData>
    <row r="1" spans="1:9" ht="12.75">
      <c r="A1" s="29" t="s">
        <v>41</v>
      </c>
      <c r="B1" s="29"/>
      <c r="C1" s="29"/>
      <c r="D1" s="29"/>
      <c r="E1" s="29"/>
      <c r="F1" s="29"/>
      <c r="G1" s="29"/>
      <c r="H1" s="29"/>
      <c r="I1" s="29"/>
    </row>
    <row r="2" spans="1:9" ht="12.75">
      <c r="A2" s="24"/>
      <c r="B2" s="24"/>
      <c r="C2" s="24"/>
      <c r="D2" s="24"/>
      <c r="E2" s="24"/>
      <c r="F2" s="24"/>
      <c r="G2" s="24"/>
      <c r="H2" s="24"/>
      <c r="I2" s="24"/>
    </row>
    <row r="3" spans="1:9" ht="12.75">
      <c r="A3" s="27" t="s">
        <v>79</v>
      </c>
      <c r="B3" s="24"/>
      <c r="C3" s="24"/>
      <c r="D3" s="24"/>
      <c r="E3" s="24"/>
      <c r="F3" s="24"/>
      <c r="G3" s="24"/>
      <c r="H3" s="24"/>
      <c r="I3" s="24"/>
    </row>
    <row r="4" spans="1:9" ht="12.75">
      <c r="A4" s="27" t="s">
        <v>0</v>
      </c>
      <c r="B4" s="24"/>
      <c r="C4" s="24"/>
      <c r="D4" s="24"/>
      <c r="E4" s="24"/>
      <c r="F4" s="24"/>
      <c r="G4" s="24"/>
      <c r="H4" s="24"/>
      <c r="I4" s="24"/>
    </row>
    <row r="5" spans="1:9" ht="12.75">
      <c r="A5" s="27" t="s">
        <v>89</v>
      </c>
      <c r="B5" s="27"/>
      <c r="C5" s="27"/>
      <c r="D5" s="27"/>
      <c r="E5" s="27"/>
      <c r="F5" s="27"/>
      <c r="G5" s="27"/>
      <c r="H5" s="27"/>
      <c r="I5" s="27"/>
    </row>
    <row r="6" spans="1:9" ht="12.75">
      <c r="A6" s="24"/>
      <c r="B6" s="24"/>
      <c r="C6" s="24"/>
      <c r="D6" s="24"/>
      <c r="E6" s="24"/>
      <c r="F6" s="24"/>
      <c r="G6" s="24"/>
      <c r="H6" s="24"/>
      <c r="I6" s="24"/>
    </row>
    <row r="7" spans="1:9" ht="12.75">
      <c r="A7" s="27" t="s">
        <v>42</v>
      </c>
      <c r="B7" s="24"/>
      <c r="C7" s="24"/>
      <c r="D7" s="24"/>
      <c r="E7" s="24"/>
      <c r="F7" s="24"/>
      <c r="G7" s="24"/>
      <c r="H7" s="24"/>
      <c r="I7" s="24"/>
    </row>
    <row r="8" spans="1:9" ht="12.75">
      <c r="A8" s="1"/>
      <c r="B8" s="1"/>
      <c r="C8" s="1"/>
      <c r="D8" s="1"/>
      <c r="E8" s="1"/>
      <c r="F8" s="1"/>
      <c r="G8" s="1"/>
      <c r="H8" s="1"/>
      <c r="I8" s="1"/>
    </row>
    <row r="9" spans="1:9" ht="12.75">
      <c r="A9" s="27" t="s">
        <v>70</v>
      </c>
      <c r="B9" s="24"/>
      <c r="C9" s="24"/>
      <c r="D9" s="24"/>
      <c r="E9" s="24"/>
      <c r="F9" s="24"/>
      <c r="G9" s="24"/>
      <c r="H9" s="24"/>
      <c r="I9" s="24"/>
    </row>
    <row r="10" spans="1:9" ht="12.75">
      <c r="A10" s="27" t="s">
        <v>71</v>
      </c>
      <c r="B10" s="27"/>
      <c r="C10" s="27"/>
      <c r="D10" s="27"/>
      <c r="E10" s="27"/>
      <c r="F10" s="27"/>
      <c r="G10" s="27"/>
      <c r="H10" s="27"/>
      <c r="I10" s="27"/>
    </row>
    <row r="11" spans="1:9" ht="12.75">
      <c r="A11" s="27" t="s">
        <v>72</v>
      </c>
      <c r="B11" s="24"/>
      <c r="C11" s="24"/>
      <c r="D11" s="24"/>
      <c r="E11" s="24"/>
      <c r="F11" s="24"/>
      <c r="G11" s="24"/>
      <c r="H11" s="24"/>
      <c r="I11" s="24"/>
    </row>
    <row r="12" spans="1:9" ht="12.75">
      <c r="A12" s="24"/>
      <c r="B12" s="24"/>
      <c r="C12" s="24"/>
      <c r="D12" s="24"/>
      <c r="E12" s="24"/>
      <c r="F12" s="24"/>
      <c r="G12" s="24"/>
      <c r="H12" s="24"/>
      <c r="I12" s="24"/>
    </row>
    <row r="13" spans="1:9" ht="12.75">
      <c r="A13" s="25" t="s">
        <v>84</v>
      </c>
      <c r="B13" s="26"/>
      <c r="C13" s="26"/>
      <c r="D13" s="26"/>
      <c r="E13" s="26"/>
      <c r="F13" s="26"/>
      <c r="G13" s="26"/>
      <c r="H13" s="26"/>
      <c r="I13" s="26"/>
    </row>
    <row r="14" ht="12.75">
      <c r="A14" s="3"/>
    </row>
    <row r="16" spans="1:9" ht="12.75">
      <c r="A16" s="4" t="s">
        <v>1</v>
      </c>
      <c r="I16" s="5">
        <v>80000000</v>
      </c>
    </row>
    <row r="18" ht="12.75">
      <c r="A18" s="4" t="s">
        <v>2</v>
      </c>
    </row>
    <row r="20" ht="12.75">
      <c r="B20" t="s">
        <v>3</v>
      </c>
    </row>
    <row r="22" ht="12.75">
      <c r="G22" s="5">
        <v>0</v>
      </c>
    </row>
    <row r="23" ht="12.75">
      <c r="G23" s="9">
        <v>0</v>
      </c>
    </row>
    <row r="24" spans="3:9" ht="12.75">
      <c r="C24" t="s">
        <v>5</v>
      </c>
      <c r="G24" s="7"/>
      <c r="I24" s="5">
        <f>-(SUM(G22:G23))</f>
        <v>0</v>
      </c>
    </row>
    <row r="26" ht="12.75">
      <c r="B26" t="s">
        <v>31</v>
      </c>
    </row>
    <row r="28" spans="3:7" ht="12.75">
      <c r="C28" t="s">
        <v>78</v>
      </c>
      <c r="G28" s="11">
        <v>0</v>
      </c>
    </row>
    <row r="29" spans="3:7" ht="12.75">
      <c r="C29" t="s">
        <v>86</v>
      </c>
      <c r="G29" s="9">
        <v>625000</v>
      </c>
    </row>
    <row r="30" ht="12.75">
      <c r="G30" s="6"/>
    </row>
    <row r="31" spans="3:9" ht="12.75">
      <c r="C31" t="s">
        <v>5</v>
      </c>
      <c r="I31" s="9">
        <f>SUM(G28:G29)</f>
        <v>625000</v>
      </c>
    </row>
    <row r="32" ht="12.75">
      <c r="I32" s="6"/>
    </row>
    <row r="33" spans="1:9" ht="12.75">
      <c r="A33" s="4" t="s">
        <v>4</v>
      </c>
      <c r="I33" s="5">
        <f>SUM(I16:I32)</f>
        <v>80625000</v>
      </c>
    </row>
    <row r="34" ht="12.75">
      <c r="I34" s="5"/>
    </row>
    <row r="39" ht="12.75">
      <c r="A39" s="3"/>
    </row>
    <row r="40" spans="1:9" s="14" customFormat="1" ht="12.75">
      <c r="A40" s="28"/>
      <c r="B40" s="28"/>
      <c r="C40" s="28"/>
      <c r="D40" s="28"/>
      <c r="E40" s="28"/>
      <c r="F40" s="28"/>
      <c r="G40" s="28"/>
      <c r="H40" s="28"/>
      <c r="I40" s="28"/>
    </row>
    <row r="42" spans="2:4" ht="12.75">
      <c r="B42" s="2"/>
      <c r="D42" s="2"/>
    </row>
    <row r="43" spans="2:4" ht="12.75">
      <c r="B43" s="2"/>
      <c r="D43" s="2"/>
    </row>
    <row r="44" spans="2:4" ht="12.75">
      <c r="B44" s="2"/>
      <c r="D44" s="2"/>
    </row>
  </sheetData>
  <mergeCells count="13">
    <mergeCell ref="A9:I9"/>
    <mergeCell ref="A11:I11"/>
    <mergeCell ref="A7:I7"/>
    <mergeCell ref="A1:I1"/>
    <mergeCell ref="A2:I2"/>
    <mergeCell ref="A3:I3"/>
    <mergeCell ref="A6:I6"/>
    <mergeCell ref="A4:I4"/>
    <mergeCell ref="A5:I5"/>
    <mergeCell ref="A12:I12"/>
    <mergeCell ref="A13:I13"/>
    <mergeCell ref="A10:I10"/>
    <mergeCell ref="A40:I40"/>
  </mergeCells>
  <printOptions horizontalCentered="1"/>
  <pageMargins left="0.75" right="0.75" top="1" bottom="1" header="0.5" footer="0.5"/>
  <pageSetup horizontalDpi="300" verticalDpi="300" orientation="portrait" r:id="rId1"/>
  <headerFooter alignWithMargins="0">
    <oddHeader xml:space="preserve">&amp;R12:00 p.m., 10/13/04 </oddHeader>
    <oddFooter>&amp;L&amp;9C-884751_1 04491.01095&amp;CPage 1 of 6</oddFooter>
  </headerFooter>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D9" sqref="D9"/>
    </sheetView>
  </sheetViews>
  <sheetFormatPr defaultColWidth="9.140625" defaultRowHeight="12.75"/>
  <cols>
    <col min="1" max="1" width="5.57421875" style="0" customWidth="1"/>
    <col min="3" max="3" width="24.00390625" style="0" customWidth="1"/>
    <col min="4" max="4" width="13.140625" style="0" customWidth="1"/>
    <col min="5" max="5" width="6.00390625" style="0" customWidth="1"/>
    <col min="6" max="6" width="15.421875" style="0" customWidth="1"/>
  </cols>
  <sheetData>
    <row r="1" spans="1:6" ht="12.75">
      <c r="A1" s="29" t="s">
        <v>6</v>
      </c>
      <c r="B1" s="30"/>
      <c r="C1" s="30"/>
      <c r="D1" s="30"/>
      <c r="E1" s="30"/>
      <c r="F1" s="30"/>
    </row>
    <row r="2" ht="12.75">
      <c r="A2" s="3"/>
    </row>
    <row r="4" spans="1:6" ht="12.75">
      <c r="A4" s="4" t="s">
        <v>4</v>
      </c>
      <c r="F4" s="5">
        <f>Adjustments!I33</f>
        <v>80625000</v>
      </c>
    </row>
    <row r="5" spans="1:6" ht="12.75">
      <c r="A5" s="4"/>
      <c r="F5" s="5"/>
    </row>
    <row r="6" spans="1:6" ht="12.75">
      <c r="A6" s="4" t="s">
        <v>62</v>
      </c>
      <c r="D6" s="5"/>
      <c r="F6" s="5">
        <v>-250000</v>
      </c>
    </row>
    <row r="7" spans="1:6" ht="12.75">
      <c r="A7" s="4"/>
      <c r="F7" s="5"/>
    </row>
    <row r="8" spans="1:6" ht="12.75">
      <c r="A8" s="4" t="s">
        <v>35</v>
      </c>
      <c r="F8" s="5"/>
    </row>
    <row r="9" ht="12.75">
      <c r="F9" s="5"/>
    </row>
    <row r="10" spans="2:6" ht="12.75">
      <c r="B10" t="s">
        <v>85</v>
      </c>
      <c r="D10" s="5">
        <v>800000</v>
      </c>
      <c r="F10" s="5"/>
    </row>
    <row r="11" spans="2:5" ht="12.75">
      <c r="B11" t="s">
        <v>53</v>
      </c>
      <c r="D11" s="5">
        <v>0</v>
      </c>
      <c r="E11" s="5"/>
    </row>
    <row r="12" spans="2:5" ht="12.75">
      <c r="B12" t="s">
        <v>67</v>
      </c>
      <c r="D12" s="5">
        <v>0</v>
      </c>
      <c r="E12" s="5"/>
    </row>
    <row r="13" spans="2:5" ht="12.75">
      <c r="B13" t="s">
        <v>54</v>
      </c>
      <c r="D13" s="5">
        <v>0</v>
      </c>
      <c r="E13" s="5"/>
    </row>
    <row r="14" spans="2:6" ht="12.75">
      <c r="B14" t="s">
        <v>50</v>
      </c>
      <c r="D14" s="5">
        <v>266665.67</v>
      </c>
      <c r="E14" s="5"/>
      <c r="F14" s="22"/>
    </row>
    <row r="15" spans="2:5" ht="12.75">
      <c r="B15" t="s">
        <v>36</v>
      </c>
      <c r="D15" s="5">
        <v>0</v>
      </c>
      <c r="E15" s="5"/>
    </row>
    <row r="16" spans="2:5" ht="12.75">
      <c r="B16" t="s">
        <v>55</v>
      </c>
      <c r="D16" s="5">
        <v>0</v>
      </c>
      <c r="E16" s="5"/>
    </row>
    <row r="17" spans="2:5" ht="12.75">
      <c r="B17" t="s">
        <v>52</v>
      </c>
      <c r="D17" s="5">
        <v>89</v>
      </c>
      <c r="E17" s="5"/>
    </row>
    <row r="18" spans="2:5" ht="12.75">
      <c r="B18" t="s">
        <v>64</v>
      </c>
      <c r="D18" s="16" t="s">
        <v>12</v>
      </c>
      <c r="E18" s="5"/>
    </row>
    <row r="19" spans="2:5" ht="12.75">
      <c r="B19" t="s">
        <v>37</v>
      </c>
      <c r="D19" s="10" t="s">
        <v>12</v>
      </c>
      <c r="E19" s="5"/>
    </row>
    <row r="20" spans="4:5" ht="12.75">
      <c r="D20" s="7"/>
      <c r="E20" s="5"/>
    </row>
    <row r="21" spans="2:6" ht="12.75">
      <c r="B21" t="s">
        <v>5</v>
      </c>
      <c r="D21" s="5"/>
      <c r="E21" s="5"/>
      <c r="F21" s="9">
        <f>SUM(D10:D20)</f>
        <v>1066754.67</v>
      </c>
    </row>
    <row r="22" ht="12.75">
      <c r="F22" s="7"/>
    </row>
    <row r="23" spans="1:6" ht="12.75">
      <c r="A23" s="4" t="s">
        <v>7</v>
      </c>
      <c r="F23" s="8">
        <f>SUM(F4:F21)</f>
        <v>81441754.67</v>
      </c>
    </row>
    <row r="24" ht="12.75">
      <c r="F24" s="5"/>
    </row>
    <row r="25" ht="12.75">
      <c r="F25" s="5"/>
    </row>
  </sheetData>
  <mergeCells count="1">
    <mergeCell ref="A1:F1"/>
  </mergeCells>
  <printOptions horizontalCentered="1"/>
  <pageMargins left="0.75" right="0.75" top="1" bottom="1" header="0.5" footer="0.5"/>
  <pageSetup horizontalDpi="300" verticalDpi="300" orientation="portrait" r:id="rId1"/>
  <headerFooter alignWithMargins="0">
    <oddFooter>&amp;L&amp;9C-884751_1 04491.01095&amp;CPage 2 of 6</oddFooter>
  </headerFooter>
</worksheet>
</file>

<file path=xl/worksheets/sheet3.xml><?xml version="1.0" encoding="utf-8"?>
<worksheet xmlns="http://schemas.openxmlformats.org/spreadsheetml/2006/main" xmlns:r="http://schemas.openxmlformats.org/officeDocument/2006/relationships">
  <dimension ref="A1:F16"/>
  <sheetViews>
    <sheetView workbookViewId="0" topLeftCell="A1">
      <selection activeCell="D17" sqref="D17"/>
    </sheetView>
  </sheetViews>
  <sheetFormatPr defaultColWidth="9.140625" defaultRowHeight="12.75"/>
  <cols>
    <col min="1" max="1" width="6.57421875" style="0" customWidth="1"/>
    <col min="2" max="2" width="31.28125" style="0" customWidth="1"/>
    <col min="4" max="4" width="11.28125" style="0" bestFit="1" customWidth="1"/>
    <col min="6" max="6" width="14.00390625" style="0" bestFit="1" customWidth="1"/>
  </cols>
  <sheetData>
    <row r="1" spans="1:6" ht="12.75">
      <c r="A1" s="29" t="s">
        <v>11</v>
      </c>
      <c r="B1" s="29"/>
      <c r="C1" s="29"/>
      <c r="D1" s="29"/>
      <c r="E1" s="29"/>
      <c r="F1" s="29"/>
    </row>
    <row r="4" spans="1:6" ht="12.75">
      <c r="A4" s="4" t="s">
        <v>4</v>
      </c>
      <c r="F4" s="5">
        <f>Adjustments!I33</f>
        <v>80625000</v>
      </c>
    </row>
    <row r="5" spans="1:6" ht="12.75">
      <c r="A5" s="4"/>
      <c r="F5" s="5"/>
    </row>
    <row r="6" spans="1:6" ht="12.75">
      <c r="A6" s="4" t="s">
        <v>8</v>
      </c>
      <c r="D6" s="5"/>
      <c r="F6" s="5"/>
    </row>
    <row r="7" spans="4:6" ht="12.75">
      <c r="D7" s="5"/>
      <c r="F7" s="5"/>
    </row>
    <row r="8" spans="2:6" ht="12.75">
      <c r="B8" t="s">
        <v>49</v>
      </c>
      <c r="D8" s="5">
        <v>80000</v>
      </c>
      <c r="F8" s="5"/>
    </row>
    <row r="9" spans="2:6" ht="12.75">
      <c r="B9" t="s">
        <v>68</v>
      </c>
      <c r="D9" s="16">
        <v>0</v>
      </c>
      <c r="F9" s="5"/>
    </row>
    <row r="10" spans="2:6" ht="12.75">
      <c r="B10" t="s">
        <v>38</v>
      </c>
      <c r="D10" s="16">
        <v>0</v>
      </c>
      <c r="F10" s="5"/>
    </row>
    <row r="11" spans="2:6" ht="12.75">
      <c r="B11" t="s">
        <v>55</v>
      </c>
      <c r="D11" s="16">
        <v>0</v>
      </c>
      <c r="F11" s="5"/>
    </row>
    <row r="12" spans="2:6" ht="12.75">
      <c r="B12" t="s">
        <v>9</v>
      </c>
      <c r="D12" s="10" t="s">
        <v>12</v>
      </c>
      <c r="F12" s="5"/>
    </row>
    <row r="13" spans="4:6" ht="12.75">
      <c r="D13" s="11"/>
      <c r="F13" s="5"/>
    </row>
    <row r="14" spans="2:6" ht="12.75">
      <c r="B14" t="s">
        <v>5</v>
      </c>
      <c r="D14" s="11"/>
      <c r="F14" s="7">
        <f>-(SUM(D8:D13))</f>
        <v>-80000</v>
      </c>
    </row>
    <row r="15" spans="4:6" ht="12.75">
      <c r="D15" s="5"/>
      <c r="F15" s="5"/>
    </row>
    <row r="16" spans="1:6" ht="12.75">
      <c r="A16" s="4" t="s">
        <v>10</v>
      </c>
      <c r="D16" s="5"/>
      <c r="F16" s="5">
        <f>SUM(F4:F15)</f>
        <v>80545000</v>
      </c>
    </row>
  </sheetData>
  <mergeCells count="1">
    <mergeCell ref="A1:F1"/>
  </mergeCells>
  <printOptions horizontalCentered="1"/>
  <pageMargins left="0.75" right="0.75" top="1" bottom="1" header="0.5" footer="0.5"/>
  <pageSetup horizontalDpi="300" verticalDpi="300" orientation="portrait" r:id="rId1"/>
  <headerFooter alignWithMargins="0">
    <oddFooter>&amp;L&amp;9C-884751_1 04491.01095&amp;CPage 3 of 6</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I16" sqref="I16"/>
    </sheetView>
  </sheetViews>
  <sheetFormatPr defaultColWidth="9.140625" defaultRowHeight="12.75"/>
  <cols>
    <col min="1" max="1" width="4.421875" style="0" customWidth="1"/>
    <col min="4" max="4" width="11.57421875" style="0" bestFit="1" customWidth="1"/>
    <col min="5" max="5" width="12.421875" style="0" bestFit="1" customWidth="1"/>
    <col min="6" max="6" width="6.140625" style="0" customWidth="1"/>
    <col min="7" max="7" width="14.00390625" style="0" bestFit="1" customWidth="1"/>
    <col min="8" max="8" width="4.140625" style="0" customWidth="1"/>
    <col min="9" max="9" width="15.00390625" style="0" customWidth="1"/>
  </cols>
  <sheetData>
    <row r="1" spans="1:9" ht="12.75">
      <c r="A1" s="29" t="s">
        <v>16</v>
      </c>
      <c r="B1" s="29"/>
      <c r="C1" s="29"/>
      <c r="D1" s="29"/>
      <c r="E1" s="29"/>
      <c r="F1" s="29"/>
      <c r="G1" s="29"/>
      <c r="H1" s="29"/>
      <c r="I1" s="29"/>
    </row>
    <row r="4" ht="12.75">
      <c r="A4" s="4" t="s">
        <v>13</v>
      </c>
    </row>
    <row r="6" spans="2:7" ht="12.75">
      <c r="B6" t="s">
        <v>83</v>
      </c>
      <c r="G6" s="5">
        <v>250000</v>
      </c>
    </row>
    <row r="7" spans="2:7" ht="12.75">
      <c r="B7" t="s">
        <v>63</v>
      </c>
      <c r="G7" s="5">
        <f>'Purchaser''s'!F23</f>
        <v>81441754.67</v>
      </c>
    </row>
    <row r="9" spans="2:9" ht="12.75">
      <c r="B9" t="s">
        <v>15</v>
      </c>
      <c r="I9" s="5">
        <f>SUM(G6:G7)</f>
        <v>81691754.67</v>
      </c>
    </row>
    <row r="12" ht="12.75">
      <c r="A12" s="4" t="s">
        <v>14</v>
      </c>
    </row>
    <row r="14" spans="2:7" ht="12.75">
      <c r="B14" t="s">
        <v>32</v>
      </c>
      <c r="G14" s="5">
        <f>'Seller''s'!F16</f>
        <v>80545000</v>
      </c>
    </row>
    <row r="15" spans="2:7" ht="12.75">
      <c r="B15" t="s">
        <v>73</v>
      </c>
      <c r="G15" s="5">
        <f>'Purchaser''s'!D10</f>
        <v>800000</v>
      </c>
    </row>
    <row r="16" spans="2:7" ht="12.75">
      <c r="B16" t="s">
        <v>39</v>
      </c>
      <c r="G16" s="5">
        <v>0</v>
      </c>
    </row>
    <row r="17" spans="2:7" ht="12.75">
      <c r="B17" t="s">
        <v>66</v>
      </c>
      <c r="G17" s="5">
        <v>346665.67</v>
      </c>
    </row>
    <row r="18" spans="2:7" ht="12.75">
      <c r="B18" t="s">
        <v>65</v>
      </c>
      <c r="G18" s="7">
        <f>'Purchaser''s'!D17</f>
        <v>89</v>
      </c>
    </row>
    <row r="19" spans="2:7" ht="11.25" customHeight="1">
      <c r="B19" t="s">
        <v>51</v>
      </c>
      <c r="G19" s="9">
        <f>I9-SUM(G14:G18)</f>
        <v>0</v>
      </c>
    </row>
    <row r="21" spans="2:9" ht="12.75">
      <c r="B21" t="s">
        <v>15</v>
      </c>
      <c r="I21" s="5">
        <f>SUM(G14:G20)</f>
        <v>81691754.67</v>
      </c>
    </row>
    <row r="23" spans="1:9" ht="18">
      <c r="A23" s="32" t="s">
        <v>25</v>
      </c>
      <c r="B23" s="24"/>
      <c r="C23" s="24"/>
      <c r="D23" s="24"/>
      <c r="E23" s="24"/>
      <c r="F23" s="24"/>
      <c r="G23" s="24"/>
      <c r="H23" s="24"/>
      <c r="I23" s="24"/>
    </row>
    <row r="24" ht="12.75">
      <c r="A24" s="4" t="s">
        <v>17</v>
      </c>
    </row>
    <row r="26" spans="1:4" ht="12.75">
      <c r="A26" s="33" t="s">
        <v>56</v>
      </c>
      <c r="B26" s="33"/>
      <c r="C26" s="33"/>
      <c r="D26" s="33"/>
    </row>
    <row r="27" spans="1:4" ht="12.75">
      <c r="A27" s="33" t="s">
        <v>57</v>
      </c>
      <c r="B27" s="33"/>
      <c r="C27" s="33"/>
      <c r="D27" s="33"/>
    </row>
    <row r="29" spans="1:4" ht="12.75">
      <c r="A29" t="s">
        <v>19</v>
      </c>
      <c r="D29" s="17">
        <v>121000358</v>
      </c>
    </row>
    <row r="30" spans="1:6" ht="12.75">
      <c r="A30" t="s">
        <v>20</v>
      </c>
      <c r="D30" s="18" t="s">
        <v>39</v>
      </c>
      <c r="E30" s="18"/>
      <c r="F30" s="18"/>
    </row>
    <row r="31" spans="4:7" ht="12.75">
      <c r="D31" s="33" t="s">
        <v>58</v>
      </c>
      <c r="E31" s="33"/>
      <c r="F31" s="33"/>
      <c r="G31" s="33"/>
    </row>
    <row r="32" spans="4:7" ht="12.75">
      <c r="D32" t="s">
        <v>40</v>
      </c>
      <c r="E32" s="33" t="s">
        <v>59</v>
      </c>
      <c r="F32" s="33"/>
      <c r="G32" s="33"/>
    </row>
    <row r="33" spans="5:7" ht="12.75">
      <c r="E33" s="33" t="s">
        <v>60</v>
      </c>
      <c r="F33" s="33"/>
      <c r="G33" s="17"/>
    </row>
    <row r="35" spans="1:6" ht="12.75">
      <c r="A35" s="33" t="s">
        <v>21</v>
      </c>
      <c r="B35" s="33"/>
      <c r="C35" s="33"/>
      <c r="D35" s="33" t="s">
        <v>74</v>
      </c>
      <c r="E35" s="33"/>
      <c r="F35" s="33"/>
    </row>
    <row r="36" spans="1:6" ht="12.75">
      <c r="A36" s="17"/>
      <c r="B36" s="17"/>
      <c r="C36" s="17"/>
      <c r="D36" s="17" t="s">
        <v>75</v>
      </c>
      <c r="E36" s="17"/>
      <c r="F36" s="17"/>
    </row>
    <row r="38" ht="12.75">
      <c r="A38" s="4" t="s">
        <v>22</v>
      </c>
    </row>
    <row r="40" ht="12.75">
      <c r="A40" t="s">
        <v>18</v>
      </c>
    </row>
    <row r="41" spans="1:5" ht="12.75">
      <c r="A41" t="s">
        <v>27</v>
      </c>
      <c r="E41" s="19"/>
    </row>
    <row r="43" spans="1:4" ht="12.75">
      <c r="A43" t="s">
        <v>19</v>
      </c>
      <c r="D43" s="20" t="s">
        <v>61</v>
      </c>
    </row>
    <row r="44" spans="1:4" ht="12.75">
      <c r="A44" t="s">
        <v>28</v>
      </c>
      <c r="D44" t="s">
        <v>32</v>
      </c>
    </row>
    <row r="45" ht="12.75">
      <c r="D45" t="s">
        <v>33</v>
      </c>
    </row>
    <row r="47" spans="1:7" ht="12.75">
      <c r="A47" t="s">
        <v>21</v>
      </c>
      <c r="D47" t="s">
        <v>34</v>
      </c>
      <c r="E47" s="31">
        <v>2018650469638</v>
      </c>
      <c r="F47" s="31"/>
      <c r="G47" s="31"/>
    </row>
  </sheetData>
  <mergeCells count="10">
    <mergeCell ref="E47:G47"/>
    <mergeCell ref="A1:I1"/>
    <mergeCell ref="A23:I23"/>
    <mergeCell ref="A26:D26"/>
    <mergeCell ref="A27:D27"/>
    <mergeCell ref="D31:G31"/>
    <mergeCell ref="E32:G32"/>
    <mergeCell ref="A35:C35"/>
    <mergeCell ref="D35:F35"/>
    <mergeCell ref="E33:F33"/>
  </mergeCells>
  <printOptions horizontalCentered="1"/>
  <pageMargins left="0.75" right="0.75" top="1" bottom="1" header="0.5" footer="0.5"/>
  <pageSetup horizontalDpi="300" verticalDpi="300" orientation="portrait" r:id="rId1"/>
  <headerFooter alignWithMargins="0">
    <oddFooter>&amp;L&amp;9C-884751_1 04491.01095&amp;CPage 4 of 6</oddFooter>
  </headerFooter>
</worksheet>
</file>

<file path=xl/worksheets/sheet5.xml><?xml version="1.0" encoding="utf-8"?>
<worksheet xmlns="http://schemas.openxmlformats.org/spreadsheetml/2006/main" xmlns:r="http://schemas.openxmlformats.org/officeDocument/2006/relationships">
  <dimension ref="A1:K29"/>
  <sheetViews>
    <sheetView workbookViewId="0" topLeftCell="A1">
      <selection activeCell="A36" sqref="A36"/>
    </sheetView>
  </sheetViews>
  <sheetFormatPr defaultColWidth="9.140625" defaultRowHeight="12.75"/>
  <cols>
    <col min="1" max="1" width="87.8515625" style="0" customWidth="1"/>
    <col min="4" max="4" width="8.00390625" style="0" customWidth="1"/>
    <col min="5" max="5" width="9.140625" style="0" hidden="1" customWidth="1"/>
  </cols>
  <sheetData>
    <row r="1" spans="1:11" ht="89.25">
      <c r="A1" s="12" t="s">
        <v>43</v>
      </c>
      <c r="B1" s="14"/>
      <c r="C1" s="14"/>
      <c r="D1" s="14"/>
      <c r="E1" s="14"/>
      <c r="F1" s="14"/>
      <c r="G1" s="14"/>
      <c r="H1" s="14"/>
      <c r="I1" s="14"/>
      <c r="J1" s="14"/>
      <c r="K1" s="14"/>
    </row>
    <row r="2" spans="1:11" ht="12.75">
      <c r="A2" s="12"/>
      <c r="B2" s="14"/>
      <c r="C2" s="14"/>
      <c r="D2" s="14"/>
      <c r="E2" s="14"/>
      <c r="F2" s="14"/>
      <c r="G2" s="14"/>
      <c r="H2" s="14"/>
      <c r="I2" s="14"/>
      <c r="J2" s="14"/>
      <c r="K2" s="14"/>
    </row>
    <row r="3" ht="12.75">
      <c r="A3" s="12" t="s">
        <v>23</v>
      </c>
    </row>
    <row r="5" ht="12.75">
      <c r="A5" t="s">
        <v>44</v>
      </c>
    </row>
    <row r="8" ht="12.75">
      <c r="A8" t="s">
        <v>29</v>
      </c>
    </row>
    <row r="9" ht="12.75">
      <c r="A9" t="s">
        <v>45</v>
      </c>
    </row>
    <row r="10" ht="12.75">
      <c r="A10" t="s">
        <v>47</v>
      </c>
    </row>
    <row r="12" ht="12.75">
      <c r="A12" t="s">
        <v>24</v>
      </c>
    </row>
    <row r="14" ht="12.75">
      <c r="A14" t="s">
        <v>88</v>
      </c>
    </row>
    <row r="17" ht="12.75">
      <c r="A17" t="s">
        <v>29</v>
      </c>
    </row>
    <row r="18" ht="12.75">
      <c r="A18" t="s">
        <v>69</v>
      </c>
    </row>
    <row r="19" ht="12.75">
      <c r="A19" t="s">
        <v>76</v>
      </c>
    </row>
    <row r="22" ht="12.75">
      <c r="A22" t="s">
        <v>30</v>
      </c>
    </row>
    <row r="24" ht="12.75">
      <c r="A24" t="s">
        <v>46</v>
      </c>
    </row>
    <row r="27" ht="12.75">
      <c r="A27" t="s">
        <v>29</v>
      </c>
    </row>
    <row r="28" ht="12.75">
      <c r="A28" t="s">
        <v>81</v>
      </c>
    </row>
    <row r="29" ht="12.75">
      <c r="A29" t="s">
        <v>80</v>
      </c>
    </row>
  </sheetData>
  <printOptions/>
  <pageMargins left="0.75" right="0.75" top="1" bottom="1" header="0.5" footer="0.5"/>
  <pageSetup horizontalDpi="300" verticalDpi="300" orientation="portrait" r:id="rId1"/>
  <headerFooter alignWithMargins="0">
    <oddFooter>&amp;L&amp;9C-884751_1 04491.01095&amp;CPage 5 of 6</oddFooter>
  </headerFooter>
</worksheet>
</file>

<file path=xl/worksheets/sheet6.xml><?xml version="1.0" encoding="utf-8"?>
<worksheet xmlns="http://schemas.openxmlformats.org/spreadsheetml/2006/main" xmlns:r="http://schemas.openxmlformats.org/officeDocument/2006/relationships">
  <dimension ref="A1:B11"/>
  <sheetViews>
    <sheetView workbookViewId="0" topLeftCell="A1">
      <selection activeCell="B11" sqref="B11"/>
    </sheetView>
  </sheetViews>
  <sheetFormatPr defaultColWidth="9.140625" defaultRowHeight="12.75"/>
  <cols>
    <col min="1" max="1" width="4.00390625" style="0" customWidth="1"/>
    <col min="2" max="2" width="81.00390625" style="0" customWidth="1"/>
  </cols>
  <sheetData>
    <row r="1" spans="1:2" ht="12.75">
      <c r="A1" s="27" t="s">
        <v>26</v>
      </c>
      <c r="B1" s="27"/>
    </row>
    <row r="3" spans="1:2" ht="51">
      <c r="A3" s="15">
        <v>1</v>
      </c>
      <c r="B3" s="21" t="s">
        <v>77</v>
      </c>
    </row>
    <row r="4" spans="1:2" ht="12.75">
      <c r="A4" s="15"/>
      <c r="B4" s="12"/>
    </row>
    <row r="5" spans="1:2" ht="51">
      <c r="A5" s="15">
        <v>2</v>
      </c>
      <c r="B5" s="14" t="s">
        <v>48</v>
      </c>
    </row>
    <row r="6" spans="1:2" ht="12.75">
      <c r="A6" s="15"/>
      <c r="B6" s="14"/>
    </row>
    <row r="7" spans="1:2" ht="25.5">
      <c r="A7" s="15">
        <v>3</v>
      </c>
      <c r="B7" s="12" t="s">
        <v>82</v>
      </c>
    </row>
    <row r="8" spans="1:2" ht="12.75">
      <c r="A8" s="15"/>
      <c r="B8" s="14"/>
    </row>
    <row r="9" spans="1:2" ht="76.5">
      <c r="A9" s="15">
        <v>4</v>
      </c>
      <c r="B9" s="23" t="s">
        <v>87</v>
      </c>
    </row>
    <row r="10" spans="1:2" ht="12.75">
      <c r="A10" s="13"/>
      <c r="B10" s="14"/>
    </row>
    <row r="11" spans="1:2" ht="12.75">
      <c r="A11" s="13"/>
      <c r="B11" s="14"/>
    </row>
  </sheetData>
  <mergeCells count="1">
    <mergeCell ref="A1:B1"/>
  </mergeCells>
  <printOptions/>
  <pageMargins left="0.75" right="0.75" top="1" bottom="1" header="0.5" footer="0.5"/>
  <pageSetup horizontalDpi="300" verticalDpi="300" orientation="portrait" r:id="rId1"/>
  <headerFooter alignWithMargins="0">
    <oddFooter>&amp;L&amp;9C-884751_1 04491.01095&amp;CPage 6 of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Robinson, Bradshaw and Hinson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Meridian Settlement Statement</dc:title>
  <dc:subject>DOC</dc:subject>
  <dc:creator>SINROB</dc:creator>
  <cp:keywords/>
  <dc:description>Formerly Pulte Settlement Statement</dc:description>
  <cp:lastModifiedBy>sinrob</cp:lastModifiedBy>
  <cp:lastPrinted>2004-10-13T17:06:39Z</cp:lastPrinted>
  <dcterms:created xsi:type="dcterms:W3CDTF">2002-11-18T14:51:55Z</dcterms:created>
  <dcterms:modified xsi:type="dcterms:W3CDTF">2004-10-13T17:06:43Z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790102390</vt:i4>
  </property>
  <property fmtid="{D5CDD505-2E9C-101B-9397-08002B2CF9AE}" pid="4" name="_EmailSubject">
    <vt:lpwstr>Meridian Settlement Statement (Corrected)</vt:lpwstr>
  </property>
  <property fmtid="{D5CDD505-2E9C-101B-9397-08002B2CF9AE}" pid="5" name="_AuthorEmail">
    <vt:lpwstr>RSink@rbh.com</vt:lpwstr>
  </property>
  <property fmtid="{D5CDD505-2E9C-101B-9397-08002B2CF9AE}" pid="6" name="_AuthorEmailDisplayName">
    <vt:lpwstr>Sink, Robert</vt:lpwstr>
  </property>
</Properties>
</file>